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1" sheetId="1" r:id="rId1"/>
  </sheets>
  <definedNames/>
  <calcPr fullCalcOnLoad="1"/>
</workbook>
</file>

<file path=xl/sharedStrings.xml><?xml version="1.0" encoding="utf-8"?>
<sst xmlns="http://schemas.openxmlformats.org/spreadsheetml/2006/main" count="54" uniqueCount="52">
  <si>
    <t>Наименование показателя</t>
  </si>
  <si>
    <t>Код экономической подстатьи</t>
  </si>
  <si>
    <t>Всего</t>
  </si>
  <si>
    <t>субсидии федерального бюджета</t>
  </si>
  <si>
    <t>местный бюджет</t>
  </si>
  <si>
    <t>приносящая доход деятельность</t>
  </si>
  <si>
    <t>в том числе:</t>
  </si>
  <si>
    <t>Остаток на начало года:</t>
  </si>
  <si>
    <t>руб.</t>
  </si>
  <si>
    <t>Поступления, всего</t>
  </si>
  <si>
    <t>Субсидии на выполнение государственного задания</t>
  </si>
  <si>
    <t>на выплату ежемесячного денежного вознаграждения за классное руководство педагогическим работникам</t>
  </si>
  <si>
    <t>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</si>
  <si>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Остаток на конец года:</t>
  </si>
  <si>
    <t>Расходы, всего</t>
  </si>
  <si>
    <t>Заработная плата</t>
  </si>
  <si>
    <t>Начисления на выплаты по оплате труда</t>
  </si>
  <si>
    <t>Услуги связи</t>
  </si>
  <si>
    <t>Транспортные услуги</t>
  </si>
  <si>
    <t>Коммунальные услуги</t>
  </si>
  <si>
    <t xml:space="preserve">Арендная плата за пользование имуществом </t>
  </si>
  <si>
    <t>Услуги по содержанию имущества</t>
  </si>
  <si>
    <t>Прочие услуги</t>
  </si>
  <si>
    <t>Налоги, пошлины и сборы</t>
  </si>
  <si>
    <t>Штрафы за нарушение законодательства о налогах и сборах, законодательства о страховых взносах</t>
  </si>
  <si>
    <t>Другие экономические санкции</t>
  </si>
  <si>
    <t>Иные выплаты текущего характера физическим лицам</t>
  </si>
  <si>
    <t>Иные выплаты текущего характера организациям</t>
  </si>
  <si>
    <t>Увеличение стоимости основных средств</t>
  </si>
  <si>
    <t>Увеличение стоимости лекарственных препаратов и материалов, применяемых в медицинских целях</t>
  </si>
  <si>
    <t>Увеличение стоимости горюче-смазочных материалов</t>
  </si>
  <si>
    <t>Увеличение стоимости строительных материалов</t>
  </si>
  <si>
    <t>Увеличение стоимости мягкого инвентаря</t>
  </si>
  <si>
    <t>Увеличение стоимости прочих оборотных запасов (материалов)</t>
  </si>
  <si>
    <t>Увеличение стоимости прочих материальных запасов однократного применения</t>
  </si>
  <si>
    <t>Поступления от иной приносящий доход деятельности, в т.ч.</t>
  </si>
  <si>
    <t>платные образовательные услуги</t>
  </si>
  <si>
    <t>прочие безвозмездные поступления</t>
  </si>
  <si>
    <t>бюджет субъектов Российской Федерации (субвенция)</t>
  </si>
  <si>
    <t>Увеличение стоимости продуктов питания</t>
  </si>
  <si>
    <t>Руководитель учреждения</t>
  </si>
  <si>
    <t>тел. 74-85-01</t>
  </si>
  <si>
    <t>Пособия по социальной помощи населению в натуральной форме</t>
  </si>
  <si>
    <t>Пособия по социальной помощи населению в денежной форме</t>
  </si>
  <si>
    <t>Социальные пособия и компенсации персоналу в денежной форме</t>
  </si>
  <si>
    <t>Субсидии на иные цели, в т.ч.</t>
  </si>
  <si>
    <t>(наименование учреждения)</t>
  </si>
  <si>
    <t xml:space="preserve">муниципальное бюджетное общеобразовательное учреждение "Средняя общеобразовательная школа № 67" </t>
  </si>
  <si>
    <t>/Н.Н.Шибаева</t>
  </si>
  <si>
    <t>Договора пожертвования</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</si>
  <si>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за счет бюджетов субъектов Российской Федерации, за счет местных бюджетов, по договорам об оказании платных образовательных услуг за 2021г.</t>
  </si>
  <si>
    <t>Исполнитель: Лаврентьева А.А.</t>
  </si>
</sst>
</file>

<file path=xl/styles.xml><?xml version="1.0" encoding="utf-8"?>
<styleSheet xmlns="http://schemas.openxmlformats.org/spreadsheetml/2006/main">
  <numFmts count="40">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s>
  <fonts count="23">
    <font>
      <sz val="10"/>
      <name val="Arial"/>
      <family val="0"/>
    </font>
    <font>
      <sz val="10"/>
      <name val="Times New Roman"/>
      <family val="1"/>
    </font>
    <font>
      <sz val="11"/>
      <name val="Times New Roman"/>
      <family val="1"/>
    </font>
    <font>
      <b/>
      <sz val="11"/>
      <name val="Times New Roman"/>
      <family val="1"/>
    </font>
    <font>
      <sz val="10.5"/>
      <name val="Times New Roman"/>
      <family val="1"/>
    </font>
    <font>
      <sz val="11"/>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medium"/>
      <bottom style="medium"/>
    </border>
    <border>
      <left style="thin"/>
      <right style="thin"/>
      <top style="medium"/>
      <bottom style="thin"/>
    </border>
    <border>
      <left style="thin"/>
      <right style="thin"/>
      <top style="thin"/>
      <bottom>
        <color indexed="63"/>
      </bottom>
    </border>
    <border>
      <left style="thin"/>
      <right style="thin"/>
      <top>
        <color indexed="63"/>
      </top>
      <bottom>
        <color indexed="63"/>
      </bottom>
    </border>
    <border>
      <left style="medium"/>
      <right style="thin"/>
      <top style="medium"/>
      <bottom style="thin"/>
    </border>
    <border>
      <left style="medium"/>
      <right style="thin"/>
      <top style="medium"/>
      <bottom style="medium"/>
    </border>
    <border>
      <left style="medium"/>
      <right style="thin"/>
      <top style="thin"/>
      <bottom style="thin"/>
    </border>
    <border>
      <left style="thin"/>
      <right style="thin"/>
      <top style="thin"/>
      <bottom style="medium"/>
    </border>
    <border>
      <left style="thin"/>
      <right style="medium"/>
      <top style="thin"/>
      <bottom style="thin"/>
    </border>
    <border>
      <left style="thin"/>
      <right style="medium"/>
      <top style="medium"/>
      <bottom style="thin"/>
    </border>
    <border>
      <left style="thin"/>
      <right style="medium"/>
      <top style="thin"/>
      <bottom>
        <color indexed="63"/>
      </bottom>
    </border>
    <border>
      <left style="thin"/>
      <right style="medium"/>
      <top style="medium"/>
      <bottom style="medium"/>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style="medium"/>
    </border>
    <border>
      <left/>
      <right/>
      <top style="thin"/>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194" fontId="0" fillId="0" borderId="0" applyFont="0" applyFill="0" applyBorder="0" applyAlignment="0" applyProtection="0"/>
    <xf numFmtId="19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22" fillId="4" borderId="0" applyNumberFormat="0" applyBorder="0" applyAlignment="0" applyProtection="0"/>
  </cellStyleXfs>
  <cellXfs count="43">
    <xf numFmtId="0" fontId="0" fillId="0" borderId="0" xfId="0" applyAlignment="1">
      <alignment/>
    </xf>
    <xf numFmtId="0" fontId="0" fillId="0" borderId="0" xfId="0" applyAlignment="1">
      <alignment horizontal="center"/>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3" fillId="0" borderId="15" xfId="0" applyFont="1" applyBorder="1" applyAlignment="1">
      <alignment wrapText="1"/>
    </xf>
    <xf numFmtId="0" fontId="2" fillId="0" borderId="16" xfId="0" applyFont="1" applyBorder="1" applyAlignment="1">
      <alignment wrapText="1"/>
    </xf>
    <xf numFmtId="0" fontId="2" fillId="0" borderId="17" xfId="0" applyFont="1" applyBorder="1" applyAlignment="1">
      <alignment wrapText="1"/>
    </xf>
    <xf numFmtId="0" fontId="2" fillId="0" borderId="10" xfId="0" applyFont="1" applyFill="1" applyBorder="1" applyAlignment="1">
      <alignment horizontal="center"/>
    </xf>
    <xf numFmtId="0" fontId="1" fillId="0" borderId="0" xfId="0" applyFont="1" applyAlignment="1">
      <alignment wrapText="1"/>
    </xf>
    <xf numFmtId="0" fontId="2" fillId="0" borderId="0" xfId="0" applyFont="1" applyAlignment="1">
      <alignment wrapText="1"/>
    </xf>
    <xf numFmtId="0" fontId="2" fillId="0" borderId="18" xfId="0" applyFont="1" applyFill="1" applyBorder="1" applyAlignment="1">
      <alignment horizontal="center"/>
    </xf>
    <xf numFmtId="4" fontId="0" fillId="0" borderId="13" xfId="0" applyNumberFormat="1" applyBorder="1" applyAlignment="1">
      <alignment/>
    </xf>
    <xf numFmtId="4" fontId="0" fillId="0" borderId="10" xfId="0" applyNumberFormat="1" applyBorder="1" applyAlignment="1">
      <alignment/>
    </xf>
    <xf numFmtId="4" fontId="0" fillId="0" borderId="19" xfId="0" applyNumberFormat="1" applyBorder="1" applyAlignment="1">
      <alignment/>
    </xf>
    <xf numFmtId="0" fontId="1" fillId="0" borderId="0" xfId="0" applyFont="1" applyAlignment="1">
      <alignment horizontal="right"/>
    </xf>
    <xf numFmtId="4" fontId="2" fillId="0" borderId="12" xfId="0" applyNumberFormat="1" applyFont="1" applyBorder="1" applyAlignment="1">
      <alignment/>
    </xf>
    <xf numFmtId="4" fontId="2" fillId="0" borderId="10" xfId="0" applyNumberFormat="1" applyFont="1" applyBorder="1" applyAlignment="1">
      <alignment/>
    </xf>
    <xf numFmtId="4" fontId="2" fillId="0" borderId="18" xfId="0" applyNumberFormat="1" applyFont="1" applyBorder="1" applyAlignment="1">
      <alignment/>
    </xf>
    <xf numFmtId="4" fontId="2" fillId="0" borderId="20" xfId="0" applyNumberFormat="1" applyFont="1" applyBorder="1" applyAlignment="1">
      <alignment/>
    </xf>
    <xf numFmtId="4" fontId="2" fillId="0" borderId="19" xfId="0" applyNumberFormat="1" applyFont="1" applyBorder="1" applyAlignment="1">
      <alignment/>
    </xf>
    <xf numFmtId="4" fontId="2" fillId="0" borderId="11" xfId="0" applyNumberFormat="1" applyFont="1" applyBorder="1" applyAlignment="1">
      <alignment/>
    </xf>
    <xf numFmtId="0" fontId="4" fillId="0" borderId="13"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5" fillId="0" borderId="0" xfId="0" applyFont="1" applyAlignment="1">
      <alignment/>
    </xf>
    <xf numFmtId="4" fontId="2" fillId="0" borderId="22" xfId="0" applyNumberFormat="1" applyFont="1" applyBorder="1" applyAlignment="1">
      <alignment/>
    </xf>
    <xf numFmtId="4" fontId="0" fillId="0" borderId="0" xfId="0" applyNumberFormat="1" applyAlignment="1">
      <alignment/>
    </xf>
    <xf numFmtId="0" fontId="0" fillId="0" borderId="23" xfId="0" applyBorder="1" applyAlignment="1">
      <alignment horizontal="center"/>
    </xf>
    <xf numFmtId="0" fontId="2" fillId="0" borderId="0" xfId="0" applyFont="1" applyAlignment="1">
      <alignment horizontal="center" wrapText="1"/>
    </xf>
    <xf numFmtId="0" fontId="4" fillId="0" borderId="24" xfId="0" applyFont="1" applyBorder="1" applyAlignment="1">
      <alignment horizontal="center" wrapText="1"/>
    </xf>
    <xf numFmtId="0" fontId="4" fillId="0" borderId="25" xfId="0" applyFont="1" applyBorder="1" applyAlignment="1">
      <alignment horizontal="center" wrapText="1"/>
    </xf>
    <xf numFmtId="0" fontId="4" fillId="0" borderId="26" xfId="0" applyFont="1" applyBorder="1" applyAlignment="1">
      <alignment horizont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5" fillId="0" borderId="23" xfId="0" applyFont="1" applyBorder="1" applyAlignment="1">
      <alignment horizontal="center" wrapText="1"/>
    </xf>
    <xf numFmtId="0" fontId="5" fillId="0" borderId="31"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7"/>
    <pageSetUpPr fitToPage="1"/>
  </sheetPr>
  <dimension ref="A2:N62"/>
  <sheetViews>
    <sheetView tabSelected="1" zoomScalePageLayoutView="0" workbookViewId="0" topLeftCell="A1">
      <selection activeCell="G16" sqref="G16"/>
    </sheetView>
  </sheetViews>
  <sheetFormatPr defaultColWidth="9.140625" defaultRowHeight="12.75"/>
  <cols>
    <col min="1" max="1" width="40.8515625" style="0" customWidth="1"/>
    <col min="2" max="2" width="9.8515625" style="0" customWidth="1"/>
    <col min="3" max="7" width="16.7109375" style="0" customWidth="1"/>
    <col min="9" max="9" width="13.28125" style="0" customWidth="1"/>
    <col min="10" max="10" width="13.8515625" style="0" customWidth="1"/>
    <col min="11" max="11" width="12.8515625" style="0" customWidth="1"/>
    <col min="12" max="12" width="15.28125" style="0" customWidth="1"/>
    <col min="13" max="14" width="14.140625" style="0" customWidth="1"/>
  </cols>
  <sheetData>
    <row r="2" spans="1:7" ht="52.5" customHeight="1">
      <c r="A2" s="33" t="s">
        <v>50</v>
      </c>
      <c r="B2" s="33"/>
      <c r="C2" s="33"/>
      <c r="D2" s="33"/>
      <c r="E2" s="33"/>
      <c r="F2" s="33"/>
      <c r="G2" s="33"/>
    </row>
    <row r="3" spans="1:7" ht="18" customHeight="1">
      <c r="A3" s="41" t="s">
        <v>47</v>
      </c>
      <c r="B3" s="41"/>
      <c r="C3" s="41"/>
      <c r="D3" s="41"/>
      <c r="E3" s="41"/>
      <c r="F3" s="41"/>
      <c r="G3" s="1"/>
    </row>
    <row r="4" spans="1:7" ht="15">
      <c r="A4" s="42" t="s">
        <v>46</v>
      </c>
      <c r="B4" s="42"/>
      <c r="C4" s="42"/>
      <c r="D4" s="42"/>
      <c r="E4" s="42"/>
      <c r="F4" s="42"/>
      <c r="G4" s="1"/>
    </row>
    <row r="5" ht="13.5" thickBot="1">
      <c r="G5" s="18" t="s">
        <v>8</v>
      </c>
    </row>
    <row r="6" spans="1:7" ht="20.25" customHeight="1">
      <c r="A6" s="39" t="s">
        <v>0</v>
      </c>
      <c r="B6" s="37" t="s">
        <v>1</v>
      </c>
      <c r="C6" s="37" t="s">
        <v>2</v>
      </c>
      <c r="D6" s="34" t="s">
        <v>6</v>
      </c>
      <c r="E6" s="35"/>
      <c r="F6" s="35"/>
      <c r="G6" s="36"/>
    </row>
    <row r="7" spans="1:8" ht="64.5" customHeight="1" thickBot="1">
      <c r="A7" s="40"/>
      <c r="B7" s="38"/>
      <c r="C7" s="38"/>
      <c r="D7" s="25" t="s">
        <v>3</v>
      </c>
      <c r="E7" s="25" t="s">
        <v>38</v>
      </c>
      <c r="F7" s="25" t="s">
        <v>4</v>
      </c>
      <c r="G7" s="26" t="s">
        <v>5</v>
      </c>
      <c r="H7" s="2"/>
    </row>
    <row r="8" spans="1:7" ht="13.5" customHeight="1" thickBot="1">
      <c r="A8" s="9" t="s">
        <v>7</v>
      </c>
      <c r="B8" s="4"/>
      <c r="C8" s="24">
        <f>D8+E8+F8+G8</f>
        <v>381842.49</v>
      </c>
      <c r="D8" s="24">
        <v>0</v>
      </c>
      <c r="E8" s="24">
        <v>0</v>
      </c>
      <c r="F8" s="24">
        <v>0</v>
      </c>
      <c r="G8" s="30">
        <v>381842.49</v>
      </c>
    </row>
    <row r="9" spans="1:7" ht="13.5" customHeight="1">
      <c r="A9" s="8" t="s">
        <v>9</v>
      </c>
      <c r="B9" s="5"/>
      <c r="C9" s="19">
        <f>D9+E9+F9+G9</f>
        <v>59075158.66</v>
      </c>
      <c r="D9" s="19">
        <f>D11+D12+D15</f>
        <v>7850994.3</v>
      </c>
      <c r="E9" s="19">
        <f>E11+E12+E15</f>
        <v>36697500.15</v>
      </c>
      <c r="F9" s="19">
        <f>F11+F12+F15</f>
        <v>12255160.079999998</v>
      </c>
      <c r="G9" s="19">
        <f>G11+G12+G15</f>
        <v>2271504.13</v>
      </c>
    </row>
    <row r="10" spans="1:7" ht="13.5">
      <c r="A10" s="27" t="s">
        <v>6</v>
      </c>
      <c r="B10" s="3"/>
      <c r="C10" s="15"/>
      <c r="D10" s="16"/>
      <c r="E10" s="16"/>
      <c r="F10" s="16"/>
      <c r="G10" s="17"/>
    </row>
    <row r="11" spans="1:10" ht="27">
      <c r="A11" s="27" t="s">
        <v>10</v>
      </c>
      <c r="B11" s="3"/>
      <c r="C11" s="20">
        <f>D11+E11+F11+G11</f>
        <v>47926364.62</v>
      </c>
      <c r="D11" s="20"/>
      <c r="E11" s="31">
        <v>36196030</v>
      </c>
      <c r="F11" s="31">
        <v>11730334.62</v>
      </c>
      <c r="G11" s="20"/>
      <c r="I11" s="31"/>
      <c r="J11" s="31"/>
    </row>
    <row r="12" spans="1:7" ht="16.5" customHeight="1">
      <c r="A12" s="27" t="s">
        <v>45</v>
      </c>
      <c r="B12" s="3"/>
      <c r="C12" s="20">
        <f aca="true" t="shared" si="0" ref="C12:C18">D12+E12+F12+G12</f>
        <v>8877289.91</v>
      </c>
      <c r="D12" s="20">
        <v>7850994.3</v>
      </c>
      <c r="E12" s="20">
        <f>492570.15+8900</f>
        <v>501470.15</v>
      </c>
      <c r="F12" s="20">
        <v>524825.46</v>
      </c>
      <c r="G12" s="20"/>
    </row>
    <row r="13" spans="1:11" ht="46.5" customHeight="1">
      <c r="A13" s="27" t="s">
        <v>11</v>
      </c>
      <c r="B13" s="3"/>
      <c r="C13" s="20">
        <f t="shared" si="0"/>
        <v>3783173.09</v>
      </c>
      <c r="D13" s="20">
        <f>D22+D23</f>
        <v>3783173.09</v>
      </c>
      <c r="E13" s="20"/>
      <c r="F13" s="20"/>
      <c r="G13" s="20"/>
      <c r="I13" s="31"/>
      <c r="J13" s="31"/>
      <c r="K13" s="31"/>
    </row>
    <row r="14" spans="1:7" ht="58.5" customHeight="1">
      <c r="A14" s="27" t="s">
        <v>12</v>
      </c>
      <c r="B14" s="6"/>
      <c r="C14" s="20">
        <f t="shared" si="0"/>
        <v>4067821.21</v>
      </c>
      <c r="D14" s="20">
        <f>D29</f>
        <v>4067821.21</v>
      </c>
      <c r="E14" s="20"/>
      <c r="F14" s="20"/>
      <c r="G14" s="20"/>
    </row>
    <row r="15" spans="1:7" ht="27">
      <c r="A15" s="27" t="s">
        <v>35</v>
      </c>
      <c r="B15" s="6"/>
      <c r="C15" s="20">
        <f t="shared" si="0"/>
        <v>2271504.13</v>
      </c>
      <c r="D15" s="20"/>
      <c r="E15" s="20"/>
      <c r="F15" s="20"/>
      <c r="G15" s="20">
        <f>G16+G17</f>
        <v>2271504.13</v>
      </c>
    </row>
    <row r="16" spans="1:7" ht="15">
      <c r="A16" s="27" t="s">
        <v>36</v>
      </c>
      <c r="B16" s="3"/>
      <c r="C16" s="20">
        <f t="shared" si="0"/>
        <v>1705424.1300000001</v>
      </c>
      <c r="D16" s="20"/>
      <c r="E16" s="20"/>
      <c r="F16" s="20"/>
      <c r="G16" s="20">
        <f>1711002.57-5578.44</f>
        <v>1705424.1300000001</v>
      </c>
    </row>
    <row r="17" spans="1:7" ht="15">
      <c r="A17" s="27" t="s">
        <v>37</v>
      </c>
      <c r="B17" s="3"/>
      <c r="C17" s="20">
        <f t="shared" si="0"/>
        <v>566080</v>
      </c>
      <c r="D17" s="20"/>
      <c r="E17" s="20"/>
      <c r="F17" s="20"/>
      <c r="G17" s="20">
        <v>566080</v>
      </c>
    </row>
    <row r="18" spans="1:7" ht="15.75" thickBot="1">
      <c r="A18" s="27" t="s">
        <v>49</v>
      </c>
      <c r="B18" s="7"/>
      <c r="C18" s="20">
        <f t="shared" si="0"/>
        <v>0</v>
      </c>
      <c r="D18" s="20"/>
      <c r="E18" s="20"/>
      <c r="F18" s="20"/>
      <c r="G18" s="20"/>
    </row>
    <row r="19" spans="1:7" ht="15.75" thickBot="1">
      <c r="A19" s="9" t="s">
        <v>13</v>
      </c>
      <c r="B19" s="4"/>
      <c r="C19" s="24">
        <f>C8+C9-C20</f>
        <v>428833.41999999434</v>
      </c>
      <c r="D19" s="24">
        <f>D8+D9-D20</f>
        <v>0</v>
      </c>
      <c r="E19" s="24">
        <f>E8+E9-E20</f>
        <v>8899.99999999255</v>
      </c>
      <c r="F19" s="24">
        <f>F8+F9-F20</f>
        <v>0</v>
      </c>
      <c r="G19" s="24">
        <f>G8+G9-G20</f>
        <v>419933.4199999999</v>
      </c>
    </row>
    <row r="20" spans="1:7" ht="15">
      <c r="A20" s="8" t="s">
        <v>14</v>
      </c>
      <c r="B20" s="5"/>
      <c r="C20" s="19">
        <f>D20+E20+F20+G20</f>
        <v>59028167.730000004</v>
      </c>
      <c r="D20" s="19">
        <f>SUM(D21:D45)</f>
        <v>7850994.3</v>
      </c>
      <c r="E20" s="19">
        <f>SUM(E21:E45)</f>
        <v>36688600.150000006</v>
      </c>
      <c r="F20" s="19">
        <f>SUM(F21:F45)</f>
        <v>12255160.08</v>
      </c>
      <c r="G20" s="22">
        <f>SUM(G21:G45)</f>
        <v>2233413.2</v>
      </c>
    </row>
    <row r="21" spans="1:7" ht="15">
      <c r="A21" s="10" t="s">
        <v>6</v>
      </c>
      <c r="B21" s="3"/>
      <c r="C21" s="15"/>
      <c r="D21" s="16"/>
      <c r="E21" s="16"/>
      <c r="F21" s="16"/>
      <c r="G21" s="17"/>
    </row>
    <row r="22" spans="1:7" ht="15">
      <c r="A22" s="10" t="s">
        <v>15</v>
      </c>
      <c r="B22" s="11">
        <v>211</v>
      </c>
      <c r="C22" s="20">
        <f>D22+E22+F22+G22</f>
        <v>30482662.88</v>
      </c>
      <c r="D22" s="16">
        <v>2905662.88</v>
      </c>
      <c r="E22" s="16">
        <v>26872000</v>
      </c>
      <c r="F22" s="20"/>
      <c r="G22" s="16">
        <v>705000</v>
      </c>
    </row>
    <row r="23" spans="1:10" ht="18" customHeight="1">
      <c r="A23" s="10" t="s">
        <v>16</v>
      </c>
      <c r="B23" s="11">
        <v>213</v>
      </c>
      <c r="C23" s="20">
        <f aca="true" t="shared" si="1" ref="C23:C45">D23+E23+F23+G23</f>
        <v>9205873.379999999</v>
      </c>
      <c r="D23" s="16">
        <v>877510.21</v>
      </c>
      <c r="E23" s="16">
        <v>8115786.64</v>
      </c>
      <c r="F23" s="20"/>
      <c r="G23" s="16">
        <v>212576.53</v>
      </c>
      <c r="J23" s="31"/>
    </row>
    <row r="24" spans="1:10" ht="15">
      <c r="A24" s="10" t="s">
        <v>17</v>
      </c>
      <c r="B24" s="11">
        <v>221</v>
      </c>
      <c r="C24" s="20">
        <f t="shared" si="1"/>
        <v>31027.11</v>
      </c>
      <c r="D24" s="20"/>
      <c r="E24" s="20">
        <v>24026.2</v>
      </c>
      <c r="F24" s="16">
        <v>4841.2</v>
      </c>
      <c r="G24" s="20">
        <v>2159.71</v>
      </c>
      <c r="J24" s="31"/>
    </row>
    <row r="25" spans="1:10" ht="15.75" customHeight="1">
      <c r="A25" s="10" t="s">
        <v>18</v>
      </c>
      <c r="B25" s="11">
        <v>222</v>
      </c>
      <c r="C25" s="20">
        <f t="shared" si="1"/>
        <v>22370</v>
      </c>
      <c r="D25" s="20"/>
      <c r="E25" s="16">
        <v>22370</v>
      </c>
      <c r="F25" s="20"/>
      <c r="G25" s="20"/>
      <c r="J25" s="31"/>
    </row>
    <row r="26" spans="1:13" ht="17.25" customHeight="1">
      <c r="A26" s="10" t="s">
        <v>19</v>
      </c>
      <c r="B26" s="11">
        <v>223</v>
      </c>
      <c r="C26" s="20">
        <f t="shared" si="1"/>
        <v>2919399.11</v>
      </c>
      <c r="D26" s="20"/>
      <c r="E26" s="20"/>
      <c r="F26" s="20">
        <v>2866928.6</v>
      </c>
      <c r="G26" s="16">
        <v>52470.51</v>
      </c>
      <c r="M26" s="31"/>
    </row>
    <row r="27" spans="1:12" ht="20.25" customHeight="1">
      <c r="A27" s="10" t="s">
        <v>20</v>
      </c>
      <c r="B27" s="11">
        <v>224</v>
      </c>
      <c r="C27" s="20">
        <f t="shared" si="1"/>
        <v>61.93</v>
      </c>
      <c r="D27" s="20"/>
      <c r="E27" s="20"/>
      <c r="F27" s="20"/>
      <c r="G27" s="3">
        <v>61.93</v>
      </c>
      <c r="I27" s="31"/>
      <c r="L27" s="31"/>
    </row>
    <row r="28" spans="1:12" ht="15">
      <c r="A28" s="10" t="s">
        <v>21</v>
      </c>
      <c r="B28" s="11">
        <v>225</v>
      </c>
      <c r="C28" s="20">
        <f t="shared" si="1"/>
        <v>2944145.86</v>
      </c>
      <c r="D28" s="20"/>
      <c r="E28" s="20"/>
      <c r="F28" s="16">
        <v>2944145.86</v>
      </c>
      <c r="G28" s="20"/>
      <c r="I28" s="31"/>
      <c r="L28" s="31"/>
    </row>
    <row r="29" spans="1:13" ht="15.75" customHeight="1">
      <c r="A29" s="10" t="s">
        <v>22</v>
      </c>
      <c r="B29" s="11">
        <v>226</v>
      </c>
      <c r="C29" s="20">
        <f t="shared" si="1"/>
        <v>5605851.17</v>
      </c>
      <c r="D29" s="16">
        <v>4067821.21</v>
      </c>
      <c r="E29" s="20">
        <v>290338</v>
      </c>
      <c r="F29" s="20">
        <v>1215181.96</v>
      </c>
      <c r="G29" s="16">
        <v>32510</v>
      </c>
      <c r="M29" s="31"/>
    </row>
    <row r="30" spans="1:14" ht="30">
      <c r="A30" s="10" t="s">
        <v>43</v>
      </c>
      <c r="B30" s="11">
        <v>262</v>
      </c>
      <c r="C30" s="20">
        <f>D30+E30+F30+G30</f>
        <v>0</v>
      </c>
      <c r="D30" s="20"/>
      <c r="E30" s="20"/>
      <c r="F30" s="20"/>
      <c r="G30" s="23"/>
      <c r="I30" s="31"/>
      <c r="J30" s="31"/>
      <c r="L30" s="31"/>
      <c r="N30" s="31"/>
    </row>
    <row r="31" spans="1:11" ht="30">
      <c r="A31" s="10" t="s">
        <v>42</v>
      </c>
      <c r="B31" s="11">
        <v>263</v>
      </c>
      <c r="C31" s="20">
        <f t="shared" si="1"/>
        <v>254115</v>
      </c>
      <c r="D31" s="20"/>
      <c r="E31" s="20">
        <v>119350</v>
      </c>
      <c r="F31" s="20">
        <v>134765</v>
      </c>
      <c r="G31" s="23"/>
      <c r="I31" s="31"/>
      <c r="K31" s="31"/>
    </row>
    <row r="32" spans="1:12" ht="30">
      <c r="A32" s="10" t="s">
        <v>44</v>
      </c>
      <c r="B32" s="11">
        <v>266</v>
      </c>
      <c r="C32" s="20">
        <f t="shared" si="1"/>
        <v>81213.36</v>
      </c>
      <c r="D32" s="20"/>
      <c r="E32" s="20">
        <v>81213.36</v>
      </c>
      <c r="F32" s="20"/>
      <c r="G32" s="23"/>
      <c r="L32" s="31"/>
    </row>
    <row r="33" spans="1:12" ht="15.75" customHeight="1">
      <c r="A33" s="10" t="s">
        <v>23</v>
      </c>
      <c r="B33" s="11">
        <v>291</v>
      </c>
      <c r="C33" s="20">
        <f t="shared" si="1"/>
        <v>151003</v>
      </c>
      <c r="D33" s="20"/>
      <c r="E33" s="20"/>
      <c r="F33" s="16">
        <v>151003</v>
      </c>
      <c r="G33" s="23"/>
      <c r="I33" s="31"/>
      <c r="L33" s="31"/>
    </row>
    <row r="34" spans="1:14" ht="40.5">
      <c r="A34" s="27" t="s">
        <v>24</v>
      </c>
      <c r="B34" s="11">
        <v>292</v>
      </c>
      <c r="C34" s="20">
        <f t="shared" si="1"/>
        <v>0</v>
      </c>
      <c r="D34" s="20"/>
      <c r="E34" s="20"/>
      <c r="F34" s="20"/>
      <c r="G34" s="23"/>
      <c r="I34" s="31"/>
      <c r="J34" s="31"/>
      <c r="K34" s="31"/>
      <c r="N34" s="31"/>
    </row>
    <row r="35" spans="1:11" ht="15">
      <c r="A35" s="10" t="s">
        <v>25</v>
      </c>
      <c r="B35" s="11">
        <v>295</v>
      </c>
      <c r="C35" s="20">
        <f t="shared" si="1"/>
        <v>4207.11</v>
      </c>
      <c r="D35" s="20"/>
      <c r="E35" s="20"/>
      <c r="F35" s="16">
        <v>4207.11</v>
      </c>
      <c r="G35" s="23"/>
      <c r="I35" s="31"/>
      <c r="K35" s="31"/>
    </row>
    <row r="36" spans="1:11" ht="30">
      <c r="A36" s="10" t="s">
        <v>26</v>
      </c>
      <c r="B36" s="11">
        <v>296</v>
      </c>
      <c r="C36" s="20">
        <f t="shared" si="1"/>
        <v>81000</v>
      </c>
      <c r="D36" s="20"/>
      <c r="E36" s="16">
        <v>81000</v>
      </c>
      <c r="F36" s="20"/>
      <c r="G36" s="23"/>
      <c r="K36" s="31"/>
    </row>
    <row r="37" spans="1:14" ht="30">
      <c r="A37" s="10" t="s">
        <v>27</v>
      </c>
      <c r="B37" s="11">
        <v>297</v>
      </c>
      <c r="C37" s="20">
        <f t="shared" si="1"/>
        <v>1000</v>
      </c>
      <c r="D37" s="20"/>
      <c r="E37" s="20"/>
      <c r="F37" s="16">
        <v>1000</v>
      </c>
      <c r="G37" s="23"/>
      <c r="I37" s="31"/>
      <c r="J37" s="31"/>
      <c r="M37" s="31"/>
      <c r="N37" s="31"/>
    </row>
    <row r="38" spans="1:11" ht="21" customHeight="1">
      <c r="A38" s="10" t="s">
        <v>28</v>
      </c>
      <c r="B38" s="11">
        <v>310</v>
      </c>
      <c r="C38" s="20">
        <f t="shared" si="1"/>
        <v>1679622.8800000001</v>
      </c>
      <c r="D38" s="20"/>
      <c r="E38" s="20">
        <f>135480.15+906667.8</f>
        <v>1042147.9500000001</v>
      </c>
      <c r="F38" s="16">
        <f>15053.35+455060</f>
        <v>470113.35</v>
      </c>
      <c r="G38" s="23">
        <v>167361.58</v>
      </c>
      <c r="I38" s="31"/>
      <c r="K38" s="31"/>
    </row>
    <row r="39" spans="1:14" ht="45">
      <c r="A39" s="10" t="s">
        <v>29</v>
      </c>
      <c r="B39" s="11">
        <v>341</v>
      </c>
      <c r="C39" s="20">
        <f t="shared" si="1"/>
        <v>0</v>
      </c>
      <c r="D39" s="20"/>
      <c r="E39" s="20"/>
      <c r="F39" s="20"/>
      <c r="G39" s="23"/>
      <c r="I39" s="31"/>
      <c r="J39" s="31"/>
      <c r="K39" s="31"/>
      <c r="N39" s="31"/>
    </row>
    <row r="40" spans="1:14" ht="21.75" customHeight="1">
      <c r="A40" s="10" t="s">
        <v>39</v>
      </c>
      <c r="B40" s="11">
        <v>342</v>
      </c>
      <c r="C40" s="20">
        <f t="shared" si="1"/>
        <v>0</v>
      </c>
      <c r="D40" s="20"/>
      <c r="E40" s="20"/>
      <c r="F40" s="20"/>
      <c r="G40" s="23"/>
      <c r="I40" s="31"/>
      <c r="K40" s="31"/>
      <c r="N40" s="31"/>
    </row>
    <row r="41" spans="1:12" ht="27" customHeight="1">
      <c r="A41" s="10" t="s">
        <v>30</v>
      </c>
      <c r="B41" s="11">
        <v>343</v>
      </c>
      <c r="C41" s="20">
        <f t="shared" si="1"/>
        <v>747</v>
      </c>
      <c r="D41" s="20"/>
      <c r="E41" s="20"/>
      <c r="F41" s="20"/>
      <c r="G41" s="3">
        <v>747</v>
      </c>
      <c r="I41" s="31"/>
      <c r="L41" s="31"/>
    </row>
    <row r="42" spans="1:14" ht="29.25" customHeight="1">
      <c r="A42" s="10" t="s">
        <v>31</v>
      </c>
      <c r="B42" s="11">
        <v>344</v>
      </c>
      <c r="C42" s="20">
        <f t="shared" si="1"/>
        <v>5075518</v>
      </c>
      <c r="D42" s="20"/>
      <c r="E42" s="20"/>
      <c r="F42" s="16">
        <v>4265676</v>
      </c>
      <c r="G42" s="23">
        <v>809842</v>
      </c>
      <c r="I42" s="31"/>
      <c r="K42" s="31"/>
      <c r="N42" s="31"/>
    </row>
    <row r="43" spans="1:12" ht="19.5" customHeight="1">
      <c r="A43" s="10" t="s">
        <v>32</v>
      </c>
      <c r="B43" s="11">
        <v>345</v>
      </c>
      <c r="C43" s="20">
        <f t="shared" si="1"/>
        <v>0</v>
      </c>
      <c r="D43" s="20"/>
      <c r="E43" s="20"/>
      <c r="F43" s="20"/>
      <c r="G43" s="23"/>
      <c r="L43" s="31"/>
    </row>
    <row r="44" spans="1:12" ht="30">
      <c r="A44" s="10" t="s">
        <v>33</v>
      </c>
      <c r="B44" s="11">
        <v>346</v>
      </c>
      <c r="C44" s="20">
        <f t="shared" si="1"/>
        <v>443614.7</v>
      </c>
      <c r="D44" s="20"/>
      <c r="E44" s="16">
        <v>30090</v>
      </c>
      <c r="F44" s="16">
        <v>197298</v>
      </c>
      <c r="G44" s="23">
        <v>216226.7</v>
      </c>
      <c r="L44" s="31"/>
    </row>
    <row r="45" spans="1:11" ht="28.5" customHeight="1" thickBot="1">
      <c r="A45" s="28" t="s">
        <v>34</v>
      </c>
      <c r="B45" s="14">
        <v>349</v>
      </c>
      <c r="C45" s="21">
        <f t="shared" si="1"/>
        <v>44735.24</v>
      </c>
      <c r="D45" s="20"/>
      <c r="E45" s="16">
        <v>10278</v>
      </c>
      <c r="F45" s="20"/>
      <c r="G45" s="16">
        <v>34457.24</v>
      </c>
      <c r="K45" s="31"/>
    </row>
    <row r="46" spans="1:12" ht="12.75">
      <c r="A46" s="2"/>
      <c r="L46" s="31"/>
    </row>
    <row r="47" spans="1:11" ht="15">
      <c r="A47" s="13" t="s">
        <v>40</v>
      </c>
      <c r="B47" s="32"/>
      <c r="C47" s="32"/>
      <c r="D47" s="29" t="s">
        <v>48</v>
      </c>
      <c r="K47" s="31"/>
    </row>
    <row r="48" spans="1:14" ht="12.75">
      <c r="A48" s="2"/>
      <c r="L48" s="31"/>
      <c r="N48" s="31"/>
    </row>
    <row r="49" spans="1:12" ht="12.75">
      <c r="A49" s="12" t="s">
        <v>51</v>
      </c>
      <c r="L49" s="31"/>
    </row>
    <row r="50" spans="1:11" ht="12.75">
      <c r="A50" s="12" t="s">
        <v>41</v>
      </c>
      <c r="K50" s="31"/>
    </row>
    <row r="51" spans="1:11" ht="12.75">
      <c r="A51" s="2"/>
      <c r="K51" s="31"/>
    </row>
    <row r="52" spans="1:12" ht="12.75">
      <c r="A52" s="2"/>
      <c r="L52" s="31"/>
    </row>
    <row r="53" ht="12.75">
      <c r="K53" s="31"/>
    </row>
    <row r="54" ht="12.75">
      <c r="K54" s="31"/>
    </row>
    <row r="55" ht="12.75">
      <c r="L55" s="31"/>
    </row>
    <row r="56" ht="12.75">
      <c r="K56" s="31"/>
    </row>
    <row r="57" ht="12.75">
      <c r="K57" s="31"/>
    </row>
    <row r="58" ht="12.75">
      <c r="L58" s="31"/>
    </row>
    <row r="59" ht="12.75">
      <c r="L59" s="31"/>
    </row>
    <row r="60" spans="11:13" ht="12.75">
      <c r="K60" s="31"/>
      <c r="L60" s="31"/>
      <c r="M60" s="31"/>
    </row>
    <row r="62" ht="12.75">
      <c r="L62" s="31"/>
    </row>
  </sheetData>
  <sheetProtection/>
  <mergeCells count="8">
    <mergeCell ref="B47:C47"/>
    <mergeCell ref="A2:G2"/>
    <mergeCell ref="D6:G6"/>
    <mergeCell ref="C6:C7"/>
    <mergeCell ref="B6:B7"/>
    <mergeCell ref="A6:A7"/>
    <mergeCell ref="A3:F3"/>
    <mergeCell ref="A4:F4"/>
  </mergeCells>
  <printOptions/>
  <pageMargins left="0.5511811023622047" right="0.5511811023622047" top="0.5905511811023623" bottom="0.5905511811023623" header="0.5118110236220472" footer="0.5118110236220472"/>
  <pageSetup fitToHeight="1"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Ирина</cp:lastModifiedBy>
  <cp:lastPrinted>2021-02-12T02:50:32Z</cp:lastPrinted>
  <dcterms:created xsi:type="dcterms:W3CDTF">1996-10-08T23:32:33Z</dcterms:created>
  <dcterms:modified xsi:type="dcterms:W3CDTF">2022-01-21T03:18:28Z</dcterms:modified>
  <cp:category/>
  <cp:version/>
  <cp:contentType/>
  <cp:contentStatus/>
</cp:coreProperties>
</file>